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216" activeTab="2"/>
  </bookViews>
  <sheets>
    <sheet name="EB 3j SA11 " sheetId="1" r:id="rId1"/>
    <sheet name="EB 3j eau " sheetId="2" r:id="rId2"/>
    <sheet name="Graph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3" l="1"/>
  <c r="D38" i="3"/>
  <c r="E37" i="3"/>
  <c r="D37" i="3"/>
  <c r="E35" i="3" l="1"/>
  <c r="D35" i="3"/>
  <c r="E21" i="2"/>
  <c r="J20" i="1" l="1"/>
  <c r="E20" i="1"/>
  <c r="E21" i="1"/>
  <c r="E22" i="1"/>
  <c r="E23" i="1"/>
  <c r="E24" i="1"/>
  <c r="E25" i="1"/>
  <c r="E19" i="1"/>
  <c r="E3" i="1"/>
  <c r="E4" i="1"/>
  <c r="E5" i="1"/>
  <c r="E6" i="1"/>
  <c r="E7" i="1"/>
  <c r="E8" i="1"/>
  <c r="E9" i="1"/>
  <c r="E10" i="1"/>
  <c r="E11" i="1"/>
  <c r="E12" i="1"/>
  <c r="E13" i="1"/>
  <c r="E14" i="1"/>
  <c r="E2" i="1"/>
  <c r="E24" i="2"/>
  <c r="E23" i="2"/>
  <c r="E22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  <c r="G19" i="1" l="1"/>
  <c r="G20" i="1"/>
  <c r="G21" i="1"/>
  <c r="G22" i="1"/>
  <c r="G24" i="1"/>
  <c r="G25" i="1"/>
  <c r="G2" i="1"/>
  <c r="G3" i="1"/>
  <c r="G4" i="1"/>
  <c r="G6" i="1"/>
  <c r="G7" i="1"/>
  <c r="G8" i="1"/>
  <c r="G9" i="1"/>
  <c r="G10" i="1"/>
  <c r="G11" i="1"/>
  <c r="G12" i="1"/>
  <c r="G13" i="1"/>
  <c r="G14" i="1"/>
  <c r="E25" i="2"/>
  <c r="E26" i="1"/>
  <c r="E15" i="1"/>
  <c r="G26" i="1" l="1"/>
  <c r="G15" i="1"/>
</calcChain>
</file>

<file path=xl/sharedStrings.xml><?xml version="1.0" encoding="utf-8"?>
<sst xmlns="http://schemas.openxmlformats.org/spreadsheetml/2006/main" count="70" uniqueCount="62">
  <si>
    <t>intestin</t>
  </si>
  <si>
    <t>surface</t>
  </si>
  <si>
    <t>UN534</t>
  </si>
  <si>
    <t>un541</t>
  </si>
  <si>
    <t>un548</t>
  </si>
  <si>
    <t>un555</t>
  </si>
  <si>
    <t>un562</t>
  </si>
  <si>
    <t>un569</t>
  </si>
  <si>
    <t>un576</t>
  </si>
  <si>
    <t>un583</t>
  </si>
  <si>
    <t>un590</t>
  </si>
  <si>
    <t>un597</t>
  </si>
  <si>
    <t>un604</t>
  </si>
  <si>
    <t>un618</t>
  </si>
  <si>
    <t>un632</t>
  </si>
  <si>
    <t>dipel 060120</t>
  </si>
  <si>
    <t>un279</t>
  </si>
  <si>
    <t>un293</t>
  </si>
  <si>
    <t>un314</t>
  </si>
  <si>
    <t>un321</t>
  </si>
  <si>
    <t>un342</t>
  </si>
  <si>
    <t>un349</t>
  </si>
  <si>
    <t>un356</t>
  </si>
  <si>
    <t>UN63</t>
  </si>
  <si>
    <t>UN70</t>
  </si>
  <si>
    <t>UN77</t>
  </si>
  <si>
    <t>UN84</t>
  </si>
  <si>
    <t>UN98</t>
  </si>
  <si>
    <t>UN105</t>
  </si>
  <si>
    <t>UN112</t>
  </si>
  <si>
    <t>UN119</t>
  </si>
  <si>
    <t>UN126</t>
  </si>
  <si>
    <t>UN133</t>
  </si>
  <si>
    <t>UN140</t>
  </si>
  <si>
    <t>UN147</t>
  </si>
  <si>
    <t>UN154</t>
  </si>
  <si>
    <t>UN161</t>
  </si>
  <si>
    <t>UN175</t>
  </si>
  <si>
    <t>UN206</t>
  </si>
  <si>
    <t>UN213</t>
  </si>
  <si>
    <t>UN220</t>
  </si>
  <si>
    <t>UN227</t>
  </si>
  <si>
    <t>UN234</t>
  </si>
  <si>
    <t>UN241</t>
  </si>
  <si>
    <t>UN255</t>
  </si>
  <si>
    <t>UN262</t>
  </si>
  <si>
    <t>RFP- pros+</t>
  </si>
  <si>
    <t>rfp+pros+</t>
  </si>
  <si>
    <t>H2O</t>
  </si>
  <si>
    <t>dipel 070120</t>
  </si>
  <si>
    <t>Pros +</t>
  </si>
  <si>
    <t>Pros+</t>
  </si>
  <si>
    <t>compil</t>
  </si>
  <si>
    <t>Moyenne</t>
  </si>
  <si>
    <t>H2O Pros+ RFP-</t>
  </si>
  <si>
    <t>Dipel Pros+ RFP-</t>
  </si>
  <si>
    <t>n</t>
  </si>
  <si>
    <t>Ecart Type</t>
  </si>
  <si>
    <t>SEM</t>
  </si>
  <si>
    <t>mann_et_whitney</t>
  </si>
  <si>
    <t>*</t>
  </si>
  <si>
    <t>SA11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</si>
</sst>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Graph!$D$1</c:f>
              <c:strCache>
                <c:ptCount val="1"/>
                <c:pt idx="0">
                  <c:v>H2O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Graph!$D$38</c:f>
                <c:numCache>
                  <c:formatCode>General</c:formatCode>
                  <c:ptCount val="1"/>
                  <c:pt idx="0">
                    <c:v>0.75471496850327713</c:v>
                  </c:pt>
                </c:numCache>
              </c:numRef>
            </c:plus>
            <c:minus>
              <c:numRef>
                <c:f>Graph!$D$38</c:f>
                <c:numCache>
                  <c:formatCode>General</c:formatCode>
                  <c:ptCount val="1"/>
                  <c:pt idx="0">
                    <c:v>0.75471496850327713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Graph!$D$2</c:f>
              <c:numCache>
                <c:formatCode>General</c:formatCode>
                <c:ptCount val="1"/>
                <c:pt idx="0">
                  <c:v>6.7075427028878156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606-4745-9EF3-D49EC88775DF}"/>
            </c:ext>
          </c:extLst>
        </c:ser>
        <c:ser>
          <c:idx val="1"/>
          <c:order val="1"/>
          <c:tx>
            <c:strRef>
              <c:f>Graph!$E$1</c:f>
              <c:strCache>
                <c:ptCount val="1"/>
                <c:pt idx="0">
                  <c:v>SA11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Graph!$E$38</c:f>
                <c:numCache>
                  <c:formatCode>General</c:formatCode>
                  <c:ptCount val="1"/>
                  <c:pt idx="0">
                    <c:v>0.74064760991125866</c:v>
                  </c:pt>
                </c:numCache>
              </c:numRef>
            </c:plus>
            <c:minus>
              <c:numRef>
                <c:f>Graph!$E$38</c:f>
                <c:numCache>
                  <c:formatCode>General</c:formatCode>
                  <c:ptCount val="1"/>
                  <c:pt idx="0">
                    <c:v>0.74064760991125866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Graph!$E$2</c:f>
              <c:numCache>
                <c:formatCode>General</c:formatCode>
                <c:ptCount val="1"/>
                <c:pt idx="0">
                  <c:v>8.5690836572055886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606-4745-9EF3-D49EC88775DF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7-A606-4745-9EF3-D49EC88775DF}"/>
            </c:ext>
          </c:extLst>
        </c:ser>
        <c:ser>
          <c:idx val="3"/>
          <c:order val="3"/>
          <c:tx>
            <c:strRef>
              <c:f>Graph!$D$1</c:f>
              <c:strCache>
                <c:ptCount val="1"/>
                <c:pt idx="0">
                  <c:v>H2O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8-A606-4745-9EF3-D49EC88775DF}"/>
            </c:ext>
          </c:extLst>
        </c:ser>
        <c:ser>
          <c:idx val="4"/>
          <c:order val="4"/>
          <c:tx>
            <c:strRef>
              <c:f>Graph!$E$1</c:f>
              <c:strCache>
                <c:ptCount val="1"/>
                <c:pt idx="0">
                  <c:v>SA11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both"/>
            <c:errValType val="percentage"/>
            <c:noEndCap val="0"/>
            <c:val val="5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9-A606-4745-9EF3-D49EC88775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9184079"/>
        <c:axId val="239186159"/>
      </c:barChart>
      <c:catAx>
        <c:axId val="239184079"/>
        <c:scaling>
          <c:orientation val="minMax"/>
        </c:scaling>
        <c:delete val="1"/>
        <c:axPos val="b"/>
        <c:majorTickMark val="none"/>
        <c:minorTickMark val="none"/>
        <c:tickLblPos val="nextTo"/>
        <c:crossAx val="239186159"/>
        <c:crosses val="autoZero"/>
        <c:auto val="1"/>
        <c:lblAlgn val="ctr"/>
        <c:lblOffset val="100"/>
        <c:noMultiLvlLbl val="0"/>
      </c:catAx>
      <c:valAx>
        <c:axId val="2391861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400">
                    <a:latin typeface="Arial" panose="020B0604020202020204" pitchFamily="34" charset="0"/>
                    <a:cs typeface="Arial" panose="020B0604020202020204" pitchFamily="34" charset="0"/>
                  </a:rPr>
                  <a:t>Nb</a:t>
                </a:r>
                <a:r>
                  <a:rPr lang="fr-FR" sz="14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of prospero /6000µm²</a:t>
                </a:r>
                <a:endParaRPr lang="fr-FR" sz="14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91840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txPr>
          <a:bodyPr rot="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4"/>
        <c:txPr>
          <a:bodyPr rot="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78352580927384075"/>
          <c:y val="0.51332640711577715"/>
          <c:w val="0.20536307961504813"/>
          <c:h val="0.260384222805482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708660</xdr:colOff>
      <xdr:row>28</xdr:row>
      <xdr:rowOff>7620</xdr:rowOff>
    </xdr:from>
    <xdr:to>
      <xdr:col>12</xdr:col>
      <xdr:colOff>708660</xdr:colOff>
      <xdr:row>42</xdr:row>
      <xdr:rowOff>76200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346710</xdr:colOff>
      <xdr:row>28</xdr:row>
      <xdr:rowOff>26669</xdr:rowOff>
    </xdr:from>
    <xdr:to>
      <xdr:col>12</xdr:col>
      <xdr:colOff>527685</xdr:colOff>
      <xdr:row>30</xdr:row>
      <xdr:rowOff>36194</xdr:rowOff>
    </xdr:to>
    <xdr:sp macro="" textlink="">
      <xdr:nvSpPr>
        <xdr:cNvPr id="3" name="ZoneTexte 2"/>
        <xdr:cNvSpPr txBox="1"/>
      </xdr:nvSpPr>
      <xdr:spPr>
        <a:xfrm>
          <a:off x="7806690" y="5147309"/>
          <a:ext cx="2558415" cy="37528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Cell lineage(EB) and</a:t>
          </a:r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 prospero 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11</xdr:col>
      <xdr:colOff>356235</xdr:colOff>
      <xdr:row>30</xdr:row>
      <xdr:rowOff>76200</xdr:rowOff>
    </xdr:from>
    <xdr:to>
      <xdr:col>12</xdr:col>
      <xdr:colOff>603885</xdr:colOff>
      <xdr:row>33</xdr:row>
      <xdr:rowOff>180975</xdr:rowOff>
    </xdr:to>
    <xdr:sp macro="" textlink="">
      <xdr:nvSpPr>
        <xdr:cNvPr id="4" name="ZoneTexte 3"/>
        <xdr:cNvSpPr txBox="1"/>
      </xdr:nvSpPr>
      <xdr:spPr>
        <a:xfrm>
          <a:off x="9401175" y="5562600"/>
          <a:ext cx="1040130" cy="65341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80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DAY : 3PI </a:t>
          </a:r>
        </a:p>
      </xdr:txBody>
    </xdr:sp>
    <xdr:clientData/>
  </xdr:twoCellAnchor>
  <xdr:twoCellAnchor>
    <xdr:from>
      <xdr:col>7</xdr:col>
      <xdr:colOff>609600</xdr:colOff>
      <xdr:row>27</xdr:row>
      <xdr:rowOff>177165</xdr:rowOff>
    </xdr:from>
    <xdr:to>
      <xdr:col>8</xdr:col>
      <xdr:colOff>790575</xdr:colOff>
      <xdr:row>29</xdr:row>
      <xdr:rowOff>148590</xdr:rowOff>
    </xdr:to>
    <xdr:sp macro="" textlink="">
      <xdr:nvSpPr>
        <xdr:cNvPr id="5" name="ZoneTexte 4"/>
        <xdr:cNvSpPr txBox="1"/>
      </xdr:nvSpPr>
      <xdr:spPr>
        <a:xfrm>
          <a:off x="6484620" y="5114925"/>
          <a:ext cx="973455" cy="33718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RFP-</a:t>
          </a:r>
          <a:r>
            <a:rPr lang="fr-FR" sz="1100" b="1" baseline="0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 Pros+</a:t>
          </a:r>
          <a:endParaRPr lang="fr-FR" sz="1100" b="1">
            <a:solidFill>
              <a:srgbClr val="FF0000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activeCell="Q23" sqref="Q23"/>
    </sheetView>
  </sheetViews>
  <sheetFormatPr baseColWidth="10" defaultColWidth="9.109375" defaultRowHeight="14.4" x14ac:dyDescent="0.3"/>
  <sheetData>
    <row r="1" spans="1:13" x14ac:dyDescent="0.3">
      <c r="A1" t="s">
        <v>0</v>
      </c>
      <c r="B1" t="s">
        <v>1</v>
      </c>
      <c r="C1" t="s">
        <v>50</v>
      </c>
      <c r="F1" s="1" t="s">
        <v>15</v>
      </c>
      <c r="G1" s="1"/>
      <c r="J1" t="s">
        <v>52</v>
      </c>
    </row>
    <row r="2" spans="1:13" x14ac:dyDescent="0.3">
      <c r="A2">
        <v>1</v>
      </c>
      <c r="B2">
        <v>33892.673000000003</v>
      </c>
      <c r="C2">
        <v>17</v>
      </c>
      <c r="D2" t="s">
        <v>2</v>
      </c>
      <c r="E2">
        <f>20000*C2/B2</f>
        <v>10.031666726315743</v>
      </c>
      <c r="G2">
        <f t="shared" ref="G2:G14" si="0">E2</f>
        <v>10.031666726315743</v>
      </c>
      <c r="J2">
        <v>10.031666726315743</v>
      </c>
    </row>
    <row r="3" spans="1:13" x14ac:dyDescent="0.3">
      <c r="A3">
        <v>2</v>
      </c>
      <c r="B3">
        <v>27335.521000000001</v>
      </c>
      <c r="C3">
        <v>18</v>
      </c>
      <c r="D3" t="s">
        <v>3</v>
      </c>
      <c r="E3">
        <f t="shared" ref="E3:E14" si="1">20000*C3/B3</f>
        <v>13.169677651287495</v>
      </c>
      <c r="G3">
        <f t="shared" si="0"/>
        <v>13.169677651287495</v>
      </c>
      <c r="J3">
        <v>13.169677651287495</v>
      </c>
      <c r="M3" s="1"/>
    </row>
    <row r="4" spans="1:13" x14ac:dyDescent="0.3">
      <c r="A4">
        <v>3</v>
      </c>
      <c r="B4">
        <v>27914.237000000001</v>
      </c>
      <c r="C4">
        <v>17</v>
      </c>
      <c r="D4" t="s">
        <v>4</v>
      </c>
      <c r="E4">
        <f t="shared" si="1"/>
        <v>12.180164551873654</v>
      </c>
      <c r="G4">
        <f t="shared" si="0"/>
        <v>12.180164551873654</v>
      </c>
      <c r="J4">
        <v>12.180164551873654</v>
      </c>
    </row>
    <row r="5" spans="1:13" x14ac:dyDescent="0.3">
      <c r="A5">
        <v>4</v>
      </c>
      <c r="B5">
        <v>25249.181</v>
      </c>
      <c r="C5">
        <v>19</v>
      </c>
      <c r="D5" t="s">
        <v>5</v>
      </c>
      <c r="E5">
        <f t="shared" si="1"/>
        <v>15.049993106707104</v>
      </c>
      <c r="J5">
        <v>5.6623053467521478</v>
      </c>
    </row>
    <row r="6" spans="1:13" x14ac:dyDescent="0.3">
      <c r="A6">
        <v>5</v>
      </c>
      <c r="B6">
        <v>28257.042000000001</v>
      </c>
      <c r="C6">
        <v>8</v>
      </c>
      <c r="D6" t="s">
        <v>6</v>
      </c>
      <c r="E6">
        <f t="shared" si="1"/>
        <v>5.6623053467521478</v>
      </c>
      <c r="G6">
        <f t="shared" si="0"/>
        <v>5.6623053467521478</v>
      </c>
      <c r="J6">
        <v>9.8324731873183318</v>
      </c>
    </row>
    <row r="7" spans="1:13" x14ac:dyDescent="0.3">
      <c r="A7">
        <v>6</v>
      </c>
      <c r="B7">
        <v>26442.991000000002</v>
      </c>
      <c r="C7">
        <v>13</v>
      </c>
      <c r="D7" t="s">
        <v>7</v>
      </c>
      <c r="E7">
        <f t="shared" si="1"/>
        <v>9.8324731873183318</v>
      </c>
      <c r="G7">
        <f t="shared" si="0"/>
        <v>9.8324731873183318</v>
      </c>
      <c r="J7">
        <v>4.814390328236466</v>
      </c>
    </row>
    <row r="8" spans="1:13" x14ac:dyDescent="0.3">
      <c r="A8">
        <v>7</v>
      </c>
      <c r="B8">
        <v>20771.062000000002</v>
      </c>
      <c r="C8">
        <v>5</v>
      </c>
      <c r="D8" t="s">
        <v>8</v>
      </c>
      <c r="E8">
        <f t="shared" si="1"/>
        <v>4.814390328236466</v>
      </c>
      <c r="G8">
        <f t="shared" si="0"/>
        <v>4.814390328236466</v>
      </c>
      <c r="J8">
        <v>5.3208808758196531</v>
      </c>
    </row>
    <row r="9" spans="1:13" x14ac:dyDescent="0.3">
      <c r="A9">
        <v>8</v>
      </c>
      <c r="B9">
        <v>30070.208999999999</v>
      </c>
      <c r="C9">
        <v>8</v>
      </c>
      <c r="D9" t="s">
        <v>9</v>
      </c>
      <c r="E9">
        <f t="shared" si="1"/>
        <v>5.3208808758196531</v>
      </c>
      <c r="G9">
        <f t="shared" si="0"/>
        <v>5.3208808758196531</v>
      </c>
      <c r="J9">
        <v>12.85714579591904</v>
      </c>
    </row>
    <row r="10" spans="1:13" x14ac:dyDescent="0.3">
      <c r="A10">
        <v>9</v>
      </c>
      <c r="B10">
        <v>31111.103999999999</v>
      </c>
      <c r="C10">
        <v>20</v>
      </c>
      <c r="D10" t="s">
        <v>10</v>
      </c>
      <c r="E10">
        <f t="shared" si="1"/>
        <v>12.85714579591904</v>
      </c>
      <c r="G10">
        <f t="shared" si="0"/>
        <v>12.85714579591904</v>
      </c>
      <c r="J10">
        <v>12.502288416030241</v>
      </c>
    </row>
    <row r="11" spans="1:13" x14ac:dyDescent="0.3">
      <c r="A11">
        <v>10</v>
      </c>
      <c r="B11">
        <v>35193.557000000001</v>
      </c>
      <c r="C11">
        <v>22</v>
      </c>
      <c r="D11" t="s">
        <v>11</v>
      </c>
      <c r="E11">
        <f t="shared" si="1"/>
        <v>12.502288416030241</v>
      </c>
      <c r="G11">
        <f t="shared" si="0"/>
        <v>12.502288416030241</v>
      </c>
      <c r="J11">
        <v>10.628703336619783</v>
      </c>
    </row>
    <row r="12" spans="1:13" x14ac:dyDescent="0.3">
      <c r="A12">
        <v>11</v>
      </c>
      <c r="B12">
        <v>24462.062000000002</v>
      </c>
      <c r="C12">
        <v>13</v>
      </c>
      <c r="D12" t="s">
        <v>12</v>
      </c>
      <c r="E12">
        <f t="shared" si="1"/>
        <v>10.628703336619783</v>
      </c>
      <c r="G12">
        <f t="shared" si="0"/>
        <v>10.628703336619783</v>
      </c>
      <c r="J12">
        <v>8.0178420147482861</v>
      </c>
    </row>
    <row r="13" spans="1:13" x14ac:dyDescent="0.3">
      <c r="A13">
        <v>12</v>
      </c>
      <c r="B13">
        <v>22449.931</v>
      </c>
      <c r="C13">
        <v>9</v>
      </c>
      <c r="D13" t="s">
        <v>13</v>
      </c>
      <c r="E13">
        <f t="shared" si="1"/>
        <v>8.0178420147482861</v>
      </c>
      <c r="G13">
        <f t="shared" si="0"/>
        <v>8.0178420147482861</v>
      </c>
      <c r="J13">
        <v>6.7798941868077804</v>
      </c>
    </row>
    <row r="14" spans="1:13" x14ac:dyDescent="0.3">
      <c r="A14">
        <v>13</v>
      </c>
      <c r="B14">
        <v>32448.883999999998</v>
      </c>
      <c r="C14">
        <v>11</v>
      </c>
      <c r="D14" t="s">
        <v>14</v>
      </c>
      <c r="E14">
        <f t="shared" si="1"/>
        <v>6.7798941868077804</v>
      </c>
      <c r="G14">
        <f t="shared" si="0"/>
        <v>6.7798941868077804</v>
      </c>
      <c r="J14" s="3">
        <v>6.6295981525431413</v>
      </c>
    </row>
    <row r="15" spans="1:13" x14ac:dyDescent="0.3">
      <c r="E15" s="1">
        <f>AVERAGE(E2:E14)</f>
        <v>9.7574942711104402</v>
      </c>
      <c r="G15" s="1">
        <f>AVERAGE(G2:G14)</f>
        <v>9.3164527014773846</v>
      </c>
      <c r="J15" s="3">
        <v>5.1696721956095395</v>
      </c>
    </row>
    <row r="16" spans="1:13" x14ac:dyDescent="0.3">
      <c r="J16" s="3">
        <v>4.5751180960528401</v>
      </c>
    </row>
    <row r="17" spans="1:10" x14ac:dyDescent="0.3">
      <c r="J17" s="3">
        <v>5.2270566190292636</v>
      </c>
    </row>
    <row r="18" spans="1:10" x14ac:dyDescent="0.3">
      <c r="A18" t="s">
        <v>0</v>
      </c>
      <c r="B18" t="s">
        <v>1</v>
      </c>
      <c r="C18" t="s">
        <v>51</v>
      </c>
      <c r="F18" s="1" t="s">
        <v>49</v>
      </c>
      <c r="G18" s="1"/>
      <c r="J18" s="3">
        <v>8.7035455673139133</v>
      </c>
    </row>
    <row r="19" spans="1:10" x14ac:dyDescent="0.3">
      <c r="A19">
        <v>1</v>
      </c>
      <c r="B19">
        <v>30167.741000000002</v>
      </c>
      <c r="C19">
        <v>10</v>
      </c>
      <c r="D19" t="s">
        <v>16</v>
      </c>
      <c r="E19">
        <f>20000*C19/B19</f>
        <v>6.6295981525431413</v>
      </c>
      <c r="G19" s="3">
        <f t="shared" ref="G19:G25" si="2">E19</f>
        <v>6.6295981525431413</v>
      </c>
      <c r="J19" s="3">
        <v>12.141082781423318</v>
      </c>
    </row>
    <row r="20" spans="1:10" x14ac:dyDescent="0.3">
      <c r="A20">
        <v>2</v>
      </c>
      <c r="B20">
        <v>30949.738000000001</v>
      </c>
      <c r="C20">
        <v>8</v>
      </c>
      <c r="D20" t="s">
        <v>17</v>
      </c>
      <c r="E20">
        <f t="shared" ref="E20:E25" si="3">20000*C20/B20</f>
        <v>5.1696721956095395</v>
      </c>
      <c r="G20" s="3">
        <f t="shared" si="2"/>
        <v>5.1696721956095395</v>
      </c>
      <c r="I20" s="1" t="s">
        <v>53</v>
      </c>
      <c r="J20" s="1">
        <f>AVERAGE(J2:J19)</f>
        <v>8.5690836572055886</v>
      </c>
    </row>
    <row r="21" spans="1:10" x14ac:dyDescent="0.3">
      <c r="A21">
        <v>3</v>
      </c>
      <c r="B21">
        <v>30600.303</v>
      </c>
      <c r="C21">
        <v>7</v>
      </c>
      <c r="D21" t="s">
        <v>18</v>
      </c>
      <c r="E21">
        <f t="shared" si="3"/>
        <v>4.5751180960528401</v>
      </c>
      <c r="G21" s="3">
        <f t="shared" si="2"/>
        <v>4.5751180960528401</v>
      </c>
    </row>
    <row r="22" spans="1:10" x14ac:dyDescent="0.3">
      <c r="A22">
        <v>4</v>
      </c>
      <c r="B22">
        <v>26783.716</v>
      </c>
      <c r="C22">
        <v>7</v>
      </c>
      <c r="D22" t="s">
        <v>19</v>
      </c>
      <c r="E22">
        <f t="shared" si="3"/>
        <v>5.2270566190292636</v>
      </c>
      <c r="G22" s="3">
        <f t="shared" si="2"/>
        <v>5.2270566190292636</v>
      </c>
    </row>
    <row r="23" spans="1:10" x14ac:dyDescent="0.3">
      <c r="A23">
        <v>5</v>
      </c>
      <c r="B23">
        <v>32418.098000000002</v>
      </c>
      <c r="C23">
        <v>23</v>
      </c>
      <c r="D23" t="s">
        <v>20</v>
      </c>
      <c r="E23">
        <f t="shared" si="3"/>
        <v>14.189604831227298</v>
      </c>
      <c r="G23" s="3"/>
    </row>
    <row r="24" spans="1:10" x14ac:dyDescent="0.3">
      <c r="A24">
        <v>6</v>
      </c>
      <c r="B24">
        <v>25277.055</v>
      </c>
      <c r="C24">
        <v>11</v>
      </c>
      <c r="D24" t="s">
        <v>21</v>
      </c>
      <c r="E24">
        <f t="shared" si="3"/>
        <v>8.7035455673139133</v>
      </c>
      <c r="G24" s="3">
        <f t="shared" si="2"/>
        <v>8.7035455673139133</v>
      </c>
    </row>
    <row r="25" spans="1:10" x14ac:dyDescent="0.3">
      <c r="A25">
        <v>7</v>
      </c>
      <c r="B25">
        <v>24709.492999999999</v>
      </c>
      <c r="C25">
        <v>15</v>
      </c>
      <c r="D25" t="s">
        <v>22</v>
      </c>
      <c r="E25">
        <f t="shared" si="3"/>
        <v>12.141082781423318</v>
      </c>
      <c r="G25" s="3">
        <f t="shared" si="2"/>
        <v>12.141082781423318</v>
      </c>
    </row>
    <row r="26" spans="1:10" x14ac:dyDescent="0.3">
      <c r="E26" s="1">
        <f>AVERAGE(E19:E25)</f>
        <v>8.0908111775999032</v>
      </c>
      <c r="G26" s="1">
        <f>AVERAGE(G19:G25)</f>
        <v>7.0743455686620029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I22" sqref="I22"/>
    </sheetView>
  </sheetViews>
  <sheetFormatPr baseColWidth="10" defaultRowHeight="14.4" x14ac:dyDescent="0.3"/>
  <sheetData>
    <row r="1" spans="1:5" x14ac:dyDescent="0.3">
      <c r="A1" t="s">
        <v>0</v>
      </c>
      <c r="B1" t="s">
        <v>1</v>
      </c>
      <c r="C1" t="s">
        <v>50</v>
      </c>
    </row>
    <row r="2" spans="1:5" x14ac:dyDescent="0.3">
      <c r="A2">
        <v>1</v>
      </c>
      <c r="B2">
        <v>30641.280999999999</v>
      </c>
      <c r="C2">
        <v>18</v>
      </c>
      <c r="D2" t="s">
        <v>23</v>
      </c>
      <c r="E2">
        <f>20000*C2/B2</f>
        <v>11.748856061207102</v>
      </c>
    </row>
    <row r="3" spans="1:5" x14ac:dyDescent="0.3">
      <c r="A3">
        <v>2</v>
      </c>
      <c r="B3">
        <v>30170.861000000001</v>
      </c>
      <c r="C3">
        <v>10</v>
      </c>
      <c r="D3" t="s">
        <v>24</v>
      </c>
      <c r="E3">
        <f t="shared" ref="E3:E24" si="0">20000*C3/B3</f>
        <v>6.6289125789283903</v>
      </c>
    </row>
    <row r="4" spans="1:5" x14ac:dyDescent="0.3">
      <c r="A4">
        <v>3</v>
      </c>
      <c r="B4">
        <v>32709.004000000001</v>
      </c>
      <c r="C4">
        <v>8</v>
      </c>
      <c r="D4" t="s">
        <v>25</v>
      </c>
      <c r="E4">
        <f t="shared" si="0"/>
        <v>4.891619445214535</v>
      </c>
    </row>
    <row r="5" spans="1:5" x14ac:dyDescent="0.3">
      <c r="A5">
        <v>4</v>
      </c>
      <c r="B5">
        <v>27886.493999999999</v>
      </c>
      <c r="C5">
        <v>4</v>
      </c>
      <c r="D5" t="s">
        <v>26</v>
      </c>
      <c r="E5">
        <f t="shared" si="0"/>
        <v>2.8687722450875324</v>
      </c>
    </row>
    <row r="6" spans="1:5" x14ac:dyDescent="0.3">
      <c r="A6">
        <v>5</v>
      </c>
      <c r="B6">
        <v>30817.65</v>
      </c>
      <c r="C6">
        <v>14</v>
      </c>
      <c r="D6" t="s">
        <v>27</v>
      </c>
      <c r="E6">
        <f t="shared" si="0"/>
        <v>9.0857025113855201</v>
      </c>
    </row>
    <row r="7" spans="1:5" x14ac:dyDescent="0.3">
      <c r="A7">
        <v>6</v>
      </c>
      <c r="B7">
        <v>32121.29</v>
      </c>
      <c r="C7">
        <v>8</v>
      </c>
      <c r="D7" t="s">
        <v>28</v>
      </c>
      <c r="E7">
        <f t="shared" si="0"/>
        <v>4.9811199986052861</v>
      </c>
    </row>
    <row r="8" spans="1:5" x14ac:dyDescent="0.3">
      <c r="A8">
        <v>7</v>
      </c>
      <c r="B8">
        <v>28307.251</v>
      </c>
      <c r="C8">
        <v>15</v>
      </c>
      <c r="D8" t="s">
        <v>29</v>
      </c>
      <c r="E8">
        <f t="shared" si="0"/>
        <v>10.597991306185119</v>
      </c>
    </row>
    <row r="9" spans="1:5" x14ac:dyDescent="0.3">
      <c r="A9">
        <v>8</v>
      </c>
      <c r="B9">
        <v>23038.632000000001</v>
      </c>
      <c r="C9">
        <v>3</v>
      </c>
      <c r="D9" t="s">
        <v>30</v>
      </c>
      <c r="E9">
        <f t="shared" si="0"/>
        <v>2.6043212982437498</v>
      </c>
    </row>
    <row r="10" spans="1:5" x14ac:dyDescent="0.3">
      <c r="A10">
        <v>9</v>
      </c>
      <c r="B10">
        <v>26609.296999999999</v>
      </c>
      <c r="C10">
        <v>22</v>
      </c>
      <c r="D10" t="s">
        <v>31</v>
      </c>
      <c r="E10">
        <f t="shared" si="0"/>
        <v>16.53557401384937</v>
      </c>
    </row>
    <row r="11" spans="1:5" x14ac:dyDescent="0.3">
      <c r="A11">
        <v>10</v>
      </c>
      <c r="B11">
        <v>31756.696</v>
      </c>
      <c r="C11">
        <v>20</v>
      </c>
      <c r="D11" t="s">
        <v>32</v>
      </c>
      <c r="E11">
        <f t="shared" si="0"/>
        <v>12.595768778968694</v>
      </c>
    </row>
    <row r="12" spans="1:5" x14ac:dyDescent="0.3">
      <c r="A12">
        <v>11</v>
      </c>
      <c r="B12">
        <v>30830.780999999999</v>
      </c>
      <c r="C12">
        <v>12</v>
      </c>
      <c r="D12" t="s">
        <v>33</v>
      </c>
      <c r="E12">
        <f t="shared" si="0"/>
        <v>7.7844281661239787</v>
      </c>
    </row>
    <row r="13" spans="1:5" x14ac:dyDescent="0.3">
      <c r="A13">
        <v>12</v>
      </c>
      <c r="B13">
        <v>32920.76</v>
      </c>
      <c r="C13">
        <v>15</v>
      </c>
      <c r="D13" t="s">
        <v>34</v>
      </c>
      <c r="E13">
        <f t="shared" si="0"/>
        <v>9.1127908347194904</v>
      </c>
    </row>
    <row r="14" spans="1:5" x14ac:dyDescent="0.3">
      <c r="A14">
        <v>13</v>
      </c>
      <c r="B14">
        <v>31801.834999999999</v>
      </c>
      <c r="C14">
        <v>15</v>
      </c>
      <c r="D14" t="s">
        <v>35</v>
      </c>
      <c r="E14">
        <f t="shared" si="0"/>
        <v>9.4334179144065118</v>
      </c>
    </row>
    <row r="15" spans="1:5" x14ac:dyDescent="0.3">
      <c r="A15">
        <v>14</v>
      </c>
      <c r="B15">
        <v>33671.788999999997</v>
      </c>
      <c r="C15">
        <v>8</v>
      </c>
      <c r="D15" t="s">
        <v>36</v>
      </c>
      <c r="E15">
        <f t="shared" si="0"/>
        <v>4.7517522754730974</v>
      </c>
    </row>
    <row r="16" spans="1:5" x14ac:dyDescent="0.3">
      <c r="A16">
        <v>15</v>
      </c>
      <c r="B16">
        <v>32164.791000000001</v>
      </c>
      <c r="C16">
        <v>8</v>
      </c>
      <c r="D16" t="s">
        <v>37</v>
      </c>
      <c r="E16">
        <f t="shared" si="0"/>
        <v>4.9743833249219618</v>
      </c>
    </row>
    <row r="17" spans="1:5" x14ac:dyDescent="0.3">
      <c r="A17">
        <v>16</v>
      </c>
      <c r="B17">
        <v>29117.382000000001</v>
      </c>
      <c r="C17">
        <v>6</v>
      </c>
      <c r="D17" t="s">
        <v>38</v>
      </c>
      <c r="E17">
        <f t="shared" si="0"/>
        <v>4.1212496370724541</v>
      </c>
    </row>
    <row r="18" spans="1:5" x14ac:dyDescent="0.3">
      <c r="A18">
        <v>17</v>
      </c>
      <c r="B18">
        <v>32460.455000000002</v>
      </c>
      <c r="C18">
        <v>8</v>
      </c>
      <c r="D18" t="s">
        <v>39</v>
      </c>
      <c r="E18">
        <f t="shared" si="0"/>
        <v>4.929074469227249</v>
      </c>
    </row>
    <row r="19" spans="1:5" x14ac:dyDescent="0.3">
      <c r="A19">
        <v>18</v>
      </c>
      <c r="B19">
        <v>35895.053</v>
      </c>
      <c r="C19">
        <v>8</v>
      </c>
      <c r="D19" t="s">
        <v>40</v>
      </c>
      <c r="E19">
        <f t="shared" si="0"/>
        <v>4.4574387451106423</v>
      </c>
    </row>
    <row r="20" spans="1:5" x14ac:dyDescent="0.3">
      <c r="A20">
        <v>19</v>
      </c>
      <c r="B20">
        <v>31035.152999999998</v>
      </c>
      <c r="C20">
        <v>7</v>
      </c>
      <c r="D20" t="s">
        <v>41</v>
      </c>
      <c r="E20">
        <f t="shared" si="0"/>
        <v>4.5110136882521576</v>
      </c>
    </row>
    <row r="21" spans="1:5" x14ac:dyDescent="0.3">
      <c r="A21">
        <v>20</v>
      </c>
      <c r="B21">
        <v>30213.452000000001</v>
      </c>
      <c r="C21">
        <v>4</v>
      </c>
      <c r="D21" t="s">
        <v>42</v>
      </c>
      <c r="E21">
        <f t="shared" si="0"/>
        <v>2.6478271996195599</v>
      </c>
    </row>
    <row r="22" spans="1:5" x14ac:dyDescent="0.3">
      <c r="A22">
        <v>21</v>
      </c>
      <c r="B22">
        <v>30498.198</v>
      </c>
      <c r="C22">
        <v>10</v>
      </c>
      <c r="D22" t="s">
        <v>43</v>
      </c>
      <c r="E22">
        <f t="shared" si="0"/>
        <v>6.5577644948072011</v>
      </c>
    </row>
    <row r="23" spans="1:5" x14ac:dyDescent="0.3">
      <c r="A23">
        <v>22</v>
      </c>
      <c r="B23">
        <v>21902.13</v>
      </c>
      <c r="C23">
        <v>6</v>
      </c>
      <c r="D23" t="s">
        <v>44</v>
      </c>
      <c r="E23">
        <f t="shared" si="0"/>
        <v>5.4789191736146208</v>
      </c>
    </row>
    <row r="24" spans="1:5" x14ac:dyDescent="0.3">
      <c r="A24">
        <v>23</v>
      </c>
      <c r="B24">
        <v>33615.885999999999</v>
      </c>
      <c r="C24">
        <v>5</v>
      </c>
      <c r="D24" t="s">
        <v>45</v>
      </c>
      <c r="E24">
        <f t="shared" si="0"/>
        <v>2.9747840053955446</v>
      </c>
    </row>
    <row r="25" spans="1:5" x14ac:dyDescent="0.3">
      <c r="D25" s="1" t="s">
        <v>53</v>
      </c>
      <c r="E25" s="2">
        <f>AVERAGE(E2:E24)</f>
        <v>6.7075427028878156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39"/>
  <sheetViews>
    <sheetView tabSelected="1" topLeftCell="B19" workbookViewId="0">
      <selection activeCell="H9" sqref="H9"/>
    </sheetView>
  </sheetViews>
  <sheetFormatPr baseColWidth="10" defaultRowHeight="14.4" x14ac:dyDescent="0.3"/>
  <cols>
    <col min="3" max="3" width="15.6640625" bestFit="1" customWidth="1"/>
    <col min="4" max="4" width="13.6640625" bestFit="1" customWidth="1"/>
    <col min="5" max="5" width="14.21875" bestFit="1" customWidth="1"/>
  </cols>
  <sheetData>
    <row r="1" spans="3:5" x14ac:dyDescent="0.3">
      <c r="D1" t="s">
        <v>48</v>
      </c>
      <c r="E1" t="s">
        <v>61</v>
      </c>
    </row>
    <row r="2" spans="3:5" x14ac:dyDescent="0.3">
      <c r="C2" t="s">
        <v>46</v>
      </c>
      <c r="D2">
        <v>6.7075427028878156</v>
      </c>
      <c r="E2">
        <v>8.5690836572055886</v>
      </c>
    </row>
    <row r="3" spans="3:5" x14ac:dyDescent="0.3">
      <c r="C3" t="s">
        <v>47</v>
      </c>
      <c r="D3">
        <v>0</v>
      </c>
      <c r="E3">
        <v>0</v>
      </c>
    </row>
    <row r="11" spans="3:5" x14ac:dyDescent="0.3">
      <c r="C11" t="s">
        <v>56</v>
      </c>
      <c r="D11" t="s">
        <v>54</v>
      </c>
      <c r="E11" t="s">
        <v>55</v>
      </c>
    </row>
    <row r="12" spans="3:5" x14ac:dyDescent="0.3">
      <c r="C12">
        <v>1</v>
      </c>
      <c r="D12">
        <v>11.748856061207102</v>
      </c>
      <c r="E12">
        <v>10.031666726315743</v>
      </c>
    </row>
    <row r="13" spans="3:5" x14ac:dyDescent="0.3">
      <c r="C13">
        <v>2</v>
      </c>
      <c r="D13">
        <v>6.6289125789283903</v>
      </c>
      <c r="E13">
        <v>13.169677651287495</v>
      </c>
    </row>
    <row r="14" spans="3:5" x14ac:dyDescent="0.3">
      <c r="C14">
        <v>3</v>
      </c>
      <c r="D14">
        <v>4.891619445214535</v>
      </c>
      <c r="E14">
        <v>12.180164551873654</v>
      </c>
    </row>
    <row r="15" spans="3:5" x14ac:dyDescent="0.3">
      <c r="C15">
        <v>4</v>
      </c>
      <c r="D15">
        <v>2.8687722450875324</v>
      </c>
      <c r="E15">
        <v>5.6623053467521478</v>
      </c>
    </row>
    <row r="16" spans="3:5" x14ac:dyDescent="0.3">
      <c r="C16">
        <v>5</v>
      </c>
      <c r="D16">
        <v>9.0857025113855201</v>
      </c>
      <c r="E16">
        <v>9.8324731873183318</v>
      </c>
    </row>
    <row r="17" spans="3:5" x14ac:dyDescent="0.3">
      <c r="C17">
        <v>6</v>
      </c>
      <c r="D17">
        <v>4.9811199986052861</v>
      </c>
      <c r="E17">
        <v>4.814390328236466</v>
      </c>
    </row>
    <row r="18" spans="3:5" x14ac:dyDescent="0.3">
      <c r="C18">
        <v>7</v>
      </c>
      <c r="D18">
        <v>10.597991306185119</v>
      </c>
      <c r="E18">
        <v>5.3208808758196531</v>
      </c>
    </row>
    <row r="19" spans="3:5" x14ac:dyDescent="0.3">
      <c r="C19">
        <v>8</v>
      </c>
      <c r="D19">
        <v>2.6043212982437498</v>
      </c>
      <c r="E19">
        <v>12.85714579591904</v>
      </c>
    </row>
    <row r="20" spans="3:5" x14ac:dyDescent="0.3">
      <c r="C20">
        <v>9</v>
      </c>
      <c r="D20">
        <v>16.53557401384937</v>
      </c>
      <c r="E20">
        <v>12.502288416030241</v>
      </c>
    </row>
    <row r="21" spans="3:5" x14ac:dyDescent="0.3">
      <c r="C21">
        <v>10</v>
      </c>
      <c r="D21">
        <v>12.595768778968694</v>
      </c>
      <c r="E21">
        <v>10.628703336619783</v>
      </c>
    </row>
    <row r="22" spans="3:5" x14ac:dyDescent="0.3">
      <c r="C22">
        <v>11</v>
      </c>
      <c r="D22">
        <v>7.7844281661239787</v>
      </c>
      <c r="E22">
        <v>8.0178420147482861</v>
      </c>
    </row>
    <row r="23" spans="3:5" x14ac:dyDescent="0.3">
      <c r="C23">
        <v>12</v>
      </c>
      <c r="D23">
        <v>9.1127908347194904</v>
      </c>
      <c r="E23">
        <v>6.7798941868077804</v>
      </c>
    </row>
    <row r="24" spans="3:5" x14ac:dyDescent="0.3">
      <c r="C24">
        <v>13</v>
      </c>
      <c r="D24">
        <v>9.4334179144065118</v>
      </c>
      <c r="E24">
        <v>6.6295981525431413</v>
      </c>
    </row>
    <row r="25" spans="3:5" x14ac:dyDescent="0.3">
      <c r="C25">
        <v>14</v>
      </c>
      <c r="D25">
        <v>4.7517522754730974</v>
      </c>
      <c r="E25">
        <v>5.1696721956095395</v>
      </c>
    </row>
    <row r="26" spans="3:5" x14ac:dyDescent="0.3">
      <c r="C26">
        <v>15</v>
      </c>
      <c r="D26">
        <v>4.9743833249219618</v>
      </c>
      <c r="E26">
        <v>4.5751180960528401</v>
      </c>
    </row>
    <row r="27" spans="3:5" x14ac:dyDescent="0.3">
      <c r="C27">
        <v>16</v>
      </c>
      <c r="D27">
        <v>4.1212496370724541</v>
      </c>
      <c r="E27">
        <v>5.2270566190292636</v>
      </c>
    </row>
    <row r="28" spans="3:5" x14ac:dyDescent="0.3">
      <c r="C28">
        <v>17</v>
      </c>
      <c r="D28">
        <v>4.929074469227249</v>
      </c>
      <c r="E28">
        <v>8.7035455673139133</v>
      </c>
    </row>
    <row r="29" spans="3:5" x14ac:dyDescent="0.3">
      <c r="C29">
        <v>18</v>
      </c>
      <c r="D29">
        <v>4.4574387451106423</v>
      </c>
      <c r="E29">
        <v>12.141082781423318</v>
      </c>
    </row>
    <row r="30" spans="3:5" x14ac:dyDescent="0.3">
      <c r="C30">
        <v>19</v>
      </c>
      <c r="D30">
        <v>4.5110136882521576</v>
      </c>
    </row>
    <row r="31" spans="3:5" x14ac:dyDescent="0.3">
      <c r="C31">
        <v>20</v>
      </c>
      <c r="D31">
        <v>2.6478271996195599</v>
      </c>
    </row>
    <row r="32" spans="3:5" x14ac:dyDescent="0.3">
      <c r="C32">
        <v>21</v>
      </c>
      <c r="D32">
        <v>6.5577644948072011</v>
      </c>
    </row>
    <row r="33" spans="3:5" x14ac:dyDescent="0.3">
      <c r="C33">
        <v>22</v>
      </c>
      <c r="D33">
        <v>5.4789191736146208</v>
      </c>
    </row>
    <row r="34" spans="3:5" x14ac:dyDescent="0.3">
      <c r="C34">
        <v>23</v>
      </c>
      <c r="D34">
        <v>2.9747840053955446</v>
      </c>
    </row>
    <row r="35" spans="3:5" x14ac:dyDescent="0.3">
      <c r="C35" s="1" t="s">
        <v>53</v>
      </c>
      <c r="D35" s="1">
        <f>AVERAGE(D12:D34)</f>
        <v>6.7075427028878156</v>
      </c>
      <c r="E35" s="1">
        <f>AVERAGE(E12:E34)</f>
        <v>8.5690836572055886</v>
      </c>
    </row>
    <row r="36" spans="3:5" x14ac:dyDescent="0.3">
      <c r="C36" t="s">
        <v>56</v>
      </c>
      <c r="D36">
        <v>23</v>
      </c>
      <c r="E36">
        <v>18</v>
      </c>
    </row>
    <row r="37" spans="3:5" x14ac:dyDescent="0.3">
      <c r="C37" t="s">
        <v>57</v>
      </c>
      <c r="D37">
        <f>STDEV(D12:D34)</f>
        <v>3.6194858370639826</v>
      </c>
      <c r="E37">
        <f>STDEV(E12:E29)</f>
        <v>3.1423016846271583</v>
      </c>
    </row>
    <row r="38" spans="3:5" x14ac:dyDescent="0.3">
      <c r="C38" t="s">
        <v>58</v>
      </c>
      <c r="D38">
        <f>D37/SQRT(D36)</f>
        <v>0.75471496850327713</v>
      </c>
      <c r="E38">
        <f>E37/SQRT(E36)</f>
        <v>0.74064760991125866</v>
      </c>
    </row>
    <row r="39" spans="3:5" x14ac:dyDescent="0.3">
      <c r="C39" t="s">
        <v>59</v>
      </c>
      <c r="E39" t="s">
        <v>60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EB 3j SA11 </vt:lpstr>
      <vt:lpstr>EB 3j eau </vt:lpstr>
      <vt:lpstr>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2022-05-17T09:53:08Z</dcterms:modified>
</cp:coreProperties>
</file>